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-105" yWindow="-105" windowWidth="23250" windowHeight="12450"/>
  </bookViews>
  <sheets>
    <sheet name="Cuadro 5" sheetId="2" r:id="rId1"/>
  </sheets>
  <definedNames>
    <definedName name="_xlnm.Print_Area" localSheetId="0">'Cuadro 5'!$A$1:$D$78</definedName>
    <definedName name="_xlnm.Print_Titles" localSheetId="0">'Cuadro 5'!$8:$11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6" i="2" l="1"/>
  <c r="C66" i="2"/>
  <c r="B66" i="2"/>
  <c r="D62" i="2"/>
  <c r="C62" i="2"/>
  <c r="B62" i="2"/>
  <c r="B59" i="2" s="1"/>
  <c r="D60" i="2"/>
  <c r="C60" i="2"/>
  <c r="B60" i="2"/>
  <c r="D59" i="2"/>
  <c r="C59" i="2"/>
  <c r="D49" i="2"/>
  <c r="D29" i="2" s="1"/>
  <c r="C49" i="2"/>
  <c r="C29" i="2" s="1"/>
  <c r="B49" i="2"/>
  <c r="D34" i="2"/>
  <c r="C34" i="2"/>
  <c r="B34" i="2"/>
  <c r="B29" i="2" s="1"/>
  <c r="D30" i="2"/>
  <c r="C30" i="2"/>
  <c r="B30" i="2"/>
  <c r="D25" i="2"/>
  <c r="C25" i="2"/>
  <c r="B25" i="2"/>
  <c r="D14" i="2"/>
  <c r="D13" i="2" s="1"/>
  <c r="C14" i="2"/>
  <c r="B14" i="2"/>
  <c r="C13" i="2"/>
  <c r="B13" i="2"/>
  <c r="C12" i="2" l="1"/>
  <c r="B12" i="2"/>
  <c r="D12" i="2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<sst xmlns="http://schemas.openxmlformats.org/spreadsheetml/2006/main" count="76" uniqueCount="76">
  <si>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</si>
  <si>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</si>
  <si>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</si>
  <si>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</si>
  <si>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</si>
  <si>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</si>
  <si>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</si>
  <si>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</si>
  <si>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</si>
  <si>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</si>
  <si>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</si>
  <si>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</si>
  <si>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</si>
  <si>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</si>
  <si>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</si>
  <si>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</si>
  <si>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</si>
  <si>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</si>
  <si>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</si>
  <si>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</si>
  <si>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</si>
  <si>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</si>
  <si>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</si>
  <si>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</si>
  <si>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</si>
  <si>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</si>
  <si>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</si>
  <si>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</si>
  <si>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</si>
  <si>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</si>
  <si>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</si>
  <si>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</si>
  <si>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</si>
  <si>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</si>
  <si>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</si>
  <si>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</si>
  <si>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</si>
  <si>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</si>
  <si>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</si>
  <si>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</si>
  <si>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</si>
  <si>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</si>
  <si>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</si>
  <si>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</si>
  <si>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</si>
  <si>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</si>
  <si>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</si>
  <si>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</si>
  <si>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</si>
  <si>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</si>
  <si>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</si>
  <si>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</si>
  <si>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</si>
  <si>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</si>
  <si>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</si>
  <si>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</si>
  <si>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</si>
  <si>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</si>
  <si>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</si>
  <si>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</si>
  <si>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Cuadro 5.  FLUJO DE INVERSIÓN EXTRANJERA DIRECTA (IED) EN LA REPÚBLICA,</t>
  </si>
  <si>
    <t>Flujo de IED</t>
  </si>
  <si>
    <t>(En miles de balboas)</t>
  </si>
  <si>
    <t>Uruguay</t>
  </si>
  <si>
    <t>Otros países (1): Andorra, Liechtenstein, Turquía y Ucrania</t>
  </si>
  <si>
    <t xml:space="preserve">Otros países (1): Angola, Australia, Islas del Pacífico y República de Sudáfrica </t>
  </si>
  <si>
    <t>2022 (P)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</si>
  <si>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</si>
  <si>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</si>
  <si>
    <t>2023 (P)</t>
  </si>
  <si>
    <t>2024 (P)</t>
  </si>
  <si>
    <t>NOTA: De existir diferencia entre el total y los parciales, se debe al redondeo.</t>
  </si>
  <si>
    <t>SEGÚN PAÍS DE ORIGEN: AÑOS 2022-24</t>
  </si>
  <si>
    <t>América (Continuación):</t>
  </si>
  <si>
    <t>(1)  En este renglón, por confidencialidad estadística, se incluyen los países que registran hasta dos empresas</t>
  </si>
  <si>
    <t xml:space="preserve">      de inversión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</si>
</sst>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3" fontId="3" fillId="0" borderId="4" xfId="0" applyNumberFormat="1" applyFont="1" applyBorder="1"/>
    <xf numFmtId="0" fontId="3" fillId="0" borderId="1" xfId="0" applyFont="1" applyBorder="1" applyAlignment="1">
      <alignment horizontal="left" wrapText="1" indent="2"/>
    </xf>
    <xf numFmtId="3" fontId="3" fillId="0" borderId="6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2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3" xfId="0" applyFont="1" applyBorder="1"/>
    <xf numFmtId="0" fontId="3" fillId="0" borderId="0" xfId="0" applyFont="1"/>
    <xf numFmtId="0" fontId="1" fillId="0" borderId="1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4" fontId="1" fillId="0" borderId="6" xfId="0" applyNumberFormat="1" applyFont="1" applyBorder="1"/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3" fontId="4" fillId="0" borderId="6" xfId="0" applyNumberFormat="1" applyFont="1" applyBorder="1"/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57" style="1" customWidth="1"/>
    <col min="2" max="4" width="10.7109375" style="1" customWidth="1"/>
    <col min="5" max="16384" width="10.85546875" style="1"/>
  </cols>
  <sheetData>
    <row r="1" spans="1:4" ht="12.75" customHeight="1" x14ac:dyDescent="0.2">
      <c r="A1" s="28" t="s">
        <v>0</v>
      </c>
      <c r="B1" s="28"/>
      <c r="C1" s="28"/>
      <c r="D1" s="28"/>
    </row>
    <row r="2" spans="1:4" ht="12.75" customHeight="1" x14ac:dyDescent="0.2">
      <c r="A2" s="29" t="s">
        <v>1</v>
      </c>
      <c r="B2" s="29"/>
      <c r="C2" s="29"/>
      <c r="D2" s="29"/>
    </row>
    <row r="3" spans="1:4" ht="12.75" customHeight="1" x14ac:dyDescent="0.2">
      <c r="A3" s="28" t="s">
        <v>2</v>
      </c>
      <c r="B3" s="28"/>
      <c r="C3" s="28"/>
      <c r="D3" s="28"/>
    </row>
    <row r="4" spans="1:4" ht="6" customHeight="1" x14ac:dyDescent="0.2"/>
    <row r="5" spans="1:4" ht="12.75" customHeight="1" x14ac:dyDescent="0.2">
      <c r="A5" s="29" t="s">
        <v>60</v>
      </c>
      <c r="B5" s="29"/>
      <c r="C5" s="29"/>
      <c r="D5" s="29"/>
    </row>
    <row r="6" spans="1:4" ht="12.75" customHeight="1" x14ac:dyDescent="0.2">
      <c r="A6" s="29" t="s">
        <v>72</v>
      </c>
      <c r="B6" s="29"/>
      <c r="C6" s="29"/>
      <c r="D6" s="29"/>
    </row>
    <row r="7" spans="1:4" ht="6" customHeight="1" x14ac:dyDescent="0.2"/>
    <row r="8" spans="1:4" ht="14.1" customHeight="1" x14ac:dyDescent="0.2">
      <c r="A8" s="19"/>
      <c r="B8" s="30" t="s">
        <v>61</v>
      </c>
      <c r="C8" s="31"/>
      <c r="D8" s="31"/>
    </row>
    <row r="9" spans="1:4" ht="14.1" customHeight="1" x14ac:dyDescent="0.2">
      <c r="A9" s="20" t="s">
        <v>4</v>
      </c>
      <c r="B9" s="26" t="s">
        <v>62</v>
      </c>
      <c r="C9" s="27"/>
      <c r="D9" s="27"/>
    </row>
    <row r="10" spans="1:4" ht="14.1" customHeight="1" x14ac:dyDescent="0.2">
      <c r="A10" s="21"/>
      <c r="B10" s="22" t="s">
        <v>66</v>
      </c>
      <c r="C10" s="22" t="s">
        <v>69</v>
      </c>
      <c r="D10" s="23" t="s">
        <v>70</v>
      </c>
    </row>
    <row r="11" spans="1:4" ht="6" customHeight="1" x14ac:dyDescent="0.2">
      <c r="A11" s="15"/>
      <c r="B11" s="17"/>
      <c r="C11" s="16"/>
      <c r="D11" s="18"/>
    </row>
    <row r="12" spans="1:4" ht="20.100000000000001" customHeight="1" x14ac:dyDescent="0.2">
      <c r="A12" s="3" t="s">
        <v>5</v>
      </c>
      <c r="B12" s="24">
        <f>B13+B29+B59+B72</f>
        <v>2113932.8526224685</v>
      </c>
      <c r="C12" s="24">
        <f>C13+C29+C59+C72</f>
        <v>2070724.2536203153</v>
      </c>
      <c r="D12" s="25">
        <f>D13+D29+D59+D72</f>
        <v>2454216.3755602841</v>
      </c>
    </row>
    <row r="13" spans="1:4" ht="18" customHeight="1" x14ac:dyDescent="0.2">
      <c r="A13" s="4" t="s">
        <v>6</v>
      </c>
      <c r="B13" s="24">
        <f t="shared" ref="B13:D13" si="0">B14+B25</f>
        <v>754309.03121399181</v>
      </c>
      <c r="C13" s="24">
        <f t="shared" si="0"/>
        <v>859370.03501431155</v>
      </c>
      <c r="D13" s="25">
        <f t="shared" si="0"/>
        <v>719783.34856018936</v>
      </c>
    </row>
    <row r="14" spans="1:4" ht="18" customHeight="1" x14ac:dyDescent="0.2">
      <c r="A14" s="5" t="s">
        <v>7</v>
      </c>
      <c r="B14" s="6">
        <f t="shared" ref="B14:D14" si="1">SUM(B15:B24)</f>
        <v>-16198.398402247898</v>
      </c>
      <c r="C14" s="6">
        <f t="shared" si="1"/>
        <v>501130.77976976387</v>
      </c>
      <c r="D14" s="8">
        <f t="shared" si="1"/>
        <v>385074.2279530167</v>
      </c>
    </row>
    <row r="15" spans="1:4" ht="17.100000000000001" customHeight="1" x14ac:dyDescent="0.2">
      <c r="A15" s="2" t="s">
        <v>8</v>
      </c>
      <c r="B15" s="6">
        <v>-36471.750434596906</v>
      </c>
      <c r="C15" s="6">
        <v>-94686.240909388958</v>
      </c>
      <c r="D15" s="8">
        <v>64250.444524119186</v>
      </c>
    </row>
    <row r="16" spans="1:4" ht="17.100000000000001" customHeight="1" x14ac:dyDescent="0.2">
      <c r="A16" s="2" t="s">
        <v>9</v>
      </c>
      <c r="B16" s="6">
        <v>11715.5419058019</v>
      </c>
      <c r="C16" s="6">
        <v>199258.95323346727</v>
      </c>
      <c r="D16" s="8">
        <v>71095.355332419917</v>
      </c>
    </row>
    <row r="17" spans="1:4" ht="17.100000000000001" customHeight="1" x14ac:dyDescent="0.2">
      <c r="A17" s="2" t="s">
        <v>10</v>
      </c>
      <c r="B17" s="6">
        <v>-359.82352610946214</v>
      </c>
      <c r="C17" s="6">
        <v>23448.076831711078</v>
      </c>
      <c r="D17" s="8">
        <v>17693.314340978653</v>
      </c>
    </row>
    <row r="18" spans="1:4" ht="17.100000000000001" customHeight="1" x14ac:dyDescent="0.2">
      <c r="A18" s="2" t="s">
        <v>11</v>
      </c>
      <c r="B18" s="6">
        <v>88666.193746867037</v>
      </c>
      <c r="C18" s="6">
        <v>15472.530432320031</v>
      </c>
      <c r="D18" s="8">
        <v>350438.69087753439</v>
      </c>
    </row>
    <row r="19" spans="1:4" ht="17.100000000000001" customHeight="1" x14ac:dyDescent="0.2">
      <c r="A19" s="2" t="s">
        <v>12</v>
      </c>
      <c r="B19" s="6">
        <v>-10446.207728973748</v>
      </c>
      <c r="C19" s="6">
        <v>13255.799915778298</v>
      </c>
      <c r="D19" s="8">
        <v>-19349.77943965383</v>
      </c>
    </row>
    <row r="20" spans="1:4" ht="17.100000000000001" customHeight="1" x14ac:dyDescent="0.2">
      <c r="A20" s="2" t="s">
        <v>13</v>
      </c>
      <c r="B20" s="6">
        <v>40145.535033108048</v>
      </c>
      <c r="C20" s="6">
        <v>57972.176230628516</v>
      </c>
      <c r="D20" s="8">
        <v>36635.285381236812</v>
      </c>
    </row>
    <row r="21" spans="1:4" ht="17.100000000000001" customHeight="1" x14ac:dyDescent="0.2">
      <c r="A21" s="2" t="s">
        <v>14</v>
      </c>
      <c r="B21" s="6">
        <v>-175203.22733738105</v>
      </c>
      <c r="C21" s="6">
        <v>180371.8522491639</v>
      </c>
      <c r="D21" s="8">
        <v>223371.60478207446</v>
      </c>
    </row>
    <row r="22" spans="1:4" ht="17.100000000000001" customHeight="1" x14ac:dyDescent="0.2">
      <c r="A22" s="2" t="s">
        <v>15</v>
      </c>
      <c r="B22" s="6">
        <v>18776.264754440122</v>
      </c>
      <c r="C22" s="6">
        <v>-9802.5353040511436</v>
      </c>
      <c r="D22" s="8">
        <v>-280604.37943081796</v>
      </c>
    </row>
    <row r="23" spans="1:4" ht="17.100000000000001" customHeight="1" x14ac:dyDescent="0.2">
      <c r="A23" s="2" t="s">
        <v>16</v>
      </c>
      <c r="B23" s="6">
        <v>-283.63251593893068</v>
      </c>
      <c r="C23" s="6">
        <v>5397.1756636799691</v>
      </c>
      <c r="D23" s="8">
        <v>2782.4471480590769</v>
      </c>
    </row>
    <row r="24" spans="1:4" ht="29.1" customHeight="1" x14ac:dyDescent="0.2">
      <c r="A24" s="7" t="s">
        <v>67</v>
      </c>
      <c r="B24" s="6">
        <v>47262.707700535095</v>
      </c>
      <c r="C24" s="6">
        <v>110442.9914264549</v>
      </c>
      <c r="D24" s="8">
        <v>-81238.755562934035</v>
      </c>
    </row>
    <row r="25" spans="1:4" ht="18" customHeight="1" x14ac:dyDescent="0.2">
      <c r="A25" s="5" t="s">
        <v>17</v>
      </c>
      <c r="B25" s="6">
        <f t="shared" ref="B25:D25" si="2">SUM(B26:B28)</f>
        <v>770507.42961623974</v>
      </c>
      <c r="C25" s="6">
        <f t="shared" si="2"/>
        <v>358239.25524454768</v>
      </c>
      <c r="D25" s="8">
        <f t="shared" si="2"/>
        <v>334709.12060717266</v>
      </c>
    </row>
    <row r="26" spans="1:4" ht="17.100000000000001" customHeight="1" x14ac:dyDescent="0.2">
      <c r="A26" s="2" t="s">
        <v>18</v>
      </c>
      <c r="B26" s="6">
        <v>288.07199320954675</v>
      </c>
      <c r="C26" s="6">
        <v>-189.70017628596528</v>
      </c>
      <c r="D26" s="8">
        <v>-2480.9809512064576</v>
      </c>
    </row>
    <row r="27" spans="1:4" ht="17.100000000000001" customHeight="1" x14ac:dyDescent="0.2">
      <c r="A27" s="2" t="s">
        <v>19</v>
      </c>
      <c r="B27" s="6">
        <v>768294.4356328072</v>
      </c>
      <c r="C27" s="6">
        <v>342460.94106304273</v>
      </c>
      <c r="D27" s="8">
        <v>322587.98031360994</v>
      </c>
    </row>
    <row r="28" spans="1:4" ht="17.100000000000001" customHeight="1" x14ac:dyDescent="0.2">
      <c r="A28" s="2" t="s">
        <v>64</v>
      </c>
      <c r="B28" s="6">
        <v>1924.921990222995</v>
      </c>
      <c r="C28" s="6">
        <v>15968.014357790944</v>
      </c>
      <c r="D28" s="8">
        <v>14602.121244769216</v>
      </c>
    </row>
    <row r="29" spans="1:4" ht="18" customHeight="1" x14ac:dyDescent="0.2">
      <c r="A29" s="4" t="s">
        <v>20</v>
      </c>
      <c r="B29" s="24">
        <f t="shared" ref="B29" si="3">B30+B34+B49</f>
        <v>1310611.3924804288</v>
      </c>
      <c r="C29" s="24">
        <f>C30+C34+C49</f>
        <v>778378.18716565124</v>
      </c>
      <c r="D29" s="25">
        <f>D30+D34+D49</f>
        <v>1684374.8666287279</v>
      </c>
    </row>
    <row r="30" spans="1:4" ht="18" customHeight="1" x14ac:dyDescent="0.2">
      <c r="A30" s="5" t="s">
        <v>21</v>
      </c>
      <c r="B30" s="6">
        <f t="shared" ref="B30:D30" si="4">SUM(B31:B33)</f>
        <v>292786.19271482766</v>
      </c>
      <c r="C30" s="6">
        <f t="shared" si="4"/>
        <v>-62304.098307411929</v>
      </c>
      <c r="D30" s="8">
        <f t="shared" si="4"/>
        <v>726215.87519256014</v>
      </c>
    </row>
    <row r="31" spans="1:4" ht="17.100000000000001" customHeight="1" x14ac:dyDescent="0.2">
      <c r="A31" s="2" t="s">
        <v>22</v>
      </c>
      <c r="B31" s="6">
        <v>-77491.939700981689</v>
      </c>
      <c r="C31" s="6">
        <v>-38587.237986954795</v>
      </c>
      <c r="D31" s="8">
        <v>41937.734097083143</v>
      </c>
    </row>
    <row r="32" spans="1:4" ht="17.100000000000001" customHeight="1" x14ac:dyDescent="0.2">
      <c r="A32" s="2" t="s">
        <v>23</v>
      </c>
      <c r="B32" s="6">
        <v>58046.407960250399</v>
      </c>
      <c r="C32" s="6">
        <v>-44866.755495342775</v>
      </c>
      <c r="D32" s="8">
        <v>624685.18968686461</v>
      </c>
    </row>
    <row r="33" spans="1:4" ht="17.100000000000001" customHeight="1" x14ac:dyDescent="0.2">
      <c r="A33" s="2" t="s">
        <v>24</v>
      </c>
      <c r="B33" s="6">
        <v>312231.72445555893</v>
      </c>
      <c r="C33" s="6">
        <v>21149.895174885645</v>
      </c>
      <c r="D33" s="8">
        <v>59592.951408612404</v>
      </c>
    </row>
    <row r="34" spans="1:4" ht="18" customHeight="1" x14ac:dyDescent="0.2">
      <c r="A34" s="5" t="s">
        <v>25</v>
      </c>
      <c r="B34" s="6">
        <f t="shared" ref="B34" si="5">SUM(B35:B48)</f>
        <v>195380.41882601386</v>
      </c>
      <c r="C34" s="6">
        <f>SUM(C35:C48)</f>
        <v>678233.77288185689</v>
      </c>
      <c r="D34" s="8">
        <f>SUM(D35:D48)</f>
        <v>483087.98423534713</v>
      </c>
    </row>
    <row r="35" spans="1:4" ht="17.100000000000001" customHeight="1" x14ac:dyDescent="0.2">
      <c r="A35" s="2" t="s">
        <v>57</v>
      </c>
      <c r="B35" s="6">
        <v>-991.76298065676372</v>
      </c>
      <c r="C35" s="6">
        <v>31806.197129221189</v>
      </c>
      <c r="D35" s="8">
        <v>15860.953906788003</v>
      </c>
    </row>
    <row r="36" spans="1:4" ht="17.100000000000001" customHeight="1" x14ac:dyDescent="0.2">
      <c r="A36" s="2" t="s">
        <v>26</v>
      </c>
      <c r="B36" s="6">
        <v>-233292.65092347949</v>
      </c>
      <c r="C36" s="6">
        <v>172601.30790482162</v>
      </c>
      <c r="D36" s="8">
        <v>66515.81608720115</v>
      </c>
    </row>
    <row r="37" spans="1:4" ht="17.100000000000001" customHeight="1" x14ac:dyDescent="0.2">
      <c r="A37" s="2" t="s">
        <v>27</v>
      </c>
      <c r="B37" s="6">
        <v>79432.457879464229</v>
      </c>
      <c r="C37" s="6">
        <v>87821.182743197205</v>
      </c>
      <c r="D37" s="8">
        <v>40233.122340070193</v>
      </c>
    </row>
    <row r="38" spans="1:4" ht="17.100000000000001" customHeight="1" x14ac:dyDescent="0.2">
      <c r="A38" s="2" t="s">
        <v>28</v>
      </c>
      <c r="B38" s="6">
        <v>2745.6325599191196</v>
      </c>
      <c r="C38" s="6">
        <v>2552.1603468165395</v>
      </c>
      <c r="D38" s="8">
        <v>6442.3258493334552</v>
      </c>
    </row>
    <row r="39" spans="1:4" ht="17.100000000000001" customHeight="1" x14ac:dyDescent="0.2">
      <c r="A39" s="2" t="s">
        <v>29</v>
      </c>
      <c r="B39" s="6">
        <v>7830.7068920364945</v>
      </c>
      <c r="C39" s="6">
        <v>-1353.7096394554114</v>
      </c>
      <c r="D39" s="8">
        <v>16825.31947304363</v>
      </c>
    </row>
    <row r="40" spans="1:4" ht="17.100000000000001" customHeight="1" x14ac:dyDescent="0.2">
      <c r="A40" s="2" t="s">
        <v>30</v>
      </c>
      <c r="B40" s="6">
        <v>-40386.560449137454</v>
      </c>
      <c r="C40" s="6">
        <v>55782.384202078931</v>
      </c>
      <c r="D40" s="8">
        <v>78677.693784961186</v>
      </c>
    </row>
    <row r="41" spans="1:4" ht="17.100000000000001" customHeight="1" x14ac:dyDescent="0.2">
      <c r="A41" s="2" t="s">
        <v>31</v>
      </c>
      <c r="B41" s="6">
        <v>13895.254835093947</v>
      </c>
      <c r="C41" s="6">
        <v>14290.205603267521</v>
      </c>
      <c r="D41" s="8">
        <v>16645.315817362934</v>
      </c>
    </row>
    <row r="42" spans="1:4" ht="17.100000000000001" customHeight="1" x14ac:dyDescent="0.2">
      <c r="A42" s="2" t="s">
        <v>32</v>
      </c>
      <c r="B42" s="6">
        <v>-424.56667699476492</v>
      </c>
      <c r="C42" s="6">
        <v>2027.0506633027121</v>
      </c>
      <c r="D42" s="8">
        <v>2449.7308220531222</v>
      </c>
    </row>
    <row r="43" spans="1:4" ht="16.350000000000001" customHeight="1" x14ac:dyDescent="0.2">
      <c r="A43" s="4" t="s">
        <v>73</v>
      </c>
      <c r="B43" s="6"/>
      <c r="C43" s="6"/>
      <c r="D43" s="8"/>
    </row>
    <row r="44" spans="1:4" ht="17.100000000000001" customHeight="1" x14ac:dyDescent="0.2">
      <c r="A44" s="2" t="s">
        <v>33</v>
      </c>
      <c r="B44" s="6">
        <v>226809.78645438573</v>
      </c>
      <c r="C44" s="6">
        <v>65187.940856019653</v>
      </c>
      <c r="D44" s="8">
        <v>-18792.269041555417</v>
      </c>
    </row>
    <row r="45" spans="1:4" ht="17.100000000000001" customHeight="1" x14ac:dyDescent="0.2">
      <c r="A45" s="2" t="s">
        <v>34</v>
      </c>
      <c r="B45" s="6">
        <v>22008.81259736621</v>
      </c>
      <c r="C45" s="6">
        <v>20331.383771249093</v>
      </c>
      <c r="D45" s="8">
        <v>31443.430159862342</v>
      </c>
    </row>
    <row r="46" spans="1:4" ht="17.100000000000001" customHeight="1" x14ac:dyDescent="0.2">
      <c r="A46" s="2" t="s">
        <v>35</v>
      </c>
      <c r="B46" s="6">
        <v>7391.5165471812988</v>
      </c>
      <c r="C46" s="6">
        <v>-13623.684378993265</v>
      </c>
      <c r="D46" s="8">
        <v>71116.711853342247</v>
      </c>
    </row>
    <row r="47" spans="1:4" ht="17.100000000000001" customHeight="1" x14ac:dyDescent="0.2">
      <c r="A47" s="2" t="s">
        <v>36</v>
      </c>
      <c r="B47" s="6">
        <v>40205.434377957681</v>
      </c>
      <c r="C47" s="6">
        <v>58902.282541756853</v>
      </c>
      <c r="D47" s="8">
        <v>54961.485595059814</v>
      </c>
    </row>
    <row r="48" spans="1:4" ht="45" customHeight="1" x14ac:dyDescent="0.2">
      <c r="A48" s="7" t="s">
        <v>68</v>
      </c>
      <c r="B48" s="6">
        <v>70156.357712877609</v>
      </c>
      <c r="C48" s="6">
        <v>181909.07113857431</v>
      </c>
      <c r="D48" s="8">
        <v>100708.34758782448</v>
      </c>
    </row>
    <row r="49" spans="1:4" ht="18" customHeight="1" x14ac:dyDescent="0.2">
      <c r="A49" s="5" t="s">
        <v>37</v>
      </c>
      <c r="B49" s="6">
        <f t="shared" ref="B49:D49" si="6">SUM(B50:B58)</f>
        <v>822444.78093958728</v>
      </c>
      <c r="C49" s="6">
        <f t="shared" si="6"/>
        <v>162448.51259120629</v>
      </c>
      <c r="D49" s="8">
        <f t="shared" si="6"/>
        <v>475071.00720082049</v>
      </c>
    </row>
    <row r="50" spans="1:4" ht="17.100000000000001" customHeight="1" x14ac:dyDescent="0.2">
      <c r="A50" s="2" t="s">
        <v>38</v>
      </c>
      <c r="B50" s="6">
        <v>-13857.004638537926</v>
      </c>
      <c r="C50" s="6">
        <v>38979.685358274481</v>
      </c>
      <c r="D50" s="8">
        <v>24865.742511970522</v>
      </c>
    </row>
    <row r="51" spans="1:4" ht="17.100000000000001" customHeight="1" x14ac:dyDescent="0.2">
      <c r="A51" s="2" t="s">
        <v>39</v>
      </c>
      <c r="B51" s="6">
        <v>34.246950112342589</v>
      </c>
      <c r="C51" s="6">
        <v>-256.66368824215772</v>
      </c>
      <c r="D51" s="8">
        <v>154.01282944939453</v>
      </c>
    </row>
    <row r="52" spans="1:4" ht="17.100000000000001" customHeight="1" x14ac:dyDescent="0.2">
      <c r="A52" s="2" t="s">
        <v>40</v>
      </c>
      <c r="B52" s="6">
        <v>118008.82086471916</v>
      </c>
      <c r="C52" s="6">
        <v>137513.72284044346</v>
      </c>
      <c r="D52" s="8">
        <v>25737.893658875451</v>
      </c>
    </row>
    <row r="53" spans="1:4" ht="17.100000000000001" customHeight="1" x14ac:dyDescent="0.2">
      <c r="A53" s="2" t="s">
        <v>41</v>
      </c>
      <c r="B53" s="6">
        <v>12940.716502191868</v>
      </c>
      <c r="C53" s="6">
        <v>-27888.982822621085</v>
      </c>
      <c r="D53" s="8">
        <v>-6896.3139594640206</v>
      </c>
    </row>
    <row r="54" spans="1:4" ht="17.100000000000001" customHeight="1" x14ac:dyDescent="0.2">
      <c r="A54" s="2" t="s">
        <v>42</v>
      </c>
      <c r="B54" s="6">
        <v>784020.72324370034</v>
      </c>
      <c r="C54" s="6">
        <v>221073.56088156273</v>
      </c>
      <c r="D54" s="8">
        <v>472198.21362040302</v>
      </c>
    </row>
    <row r="55" spans="1:4" ht="17.100000000000001" customHeight="1" x14ac:dyDescent="0.2">
      <c r="A55" s="2" t="s">
        <v>43</v>
      </c>
      <c r="B55" s="6">
        <v>-25126.139374677692</v>
      </c>
      <c r="C55" s="6">
        <v>-14988.233164787223</v>
      </c>
      <c r="D55" s="8">
        <v>-64526.694061051639</v>
      </c>
    </row>
    <row r="56" spans="1:4" ht="17.100000000000001" customHeight="1" x14ac:dyDescent="0.2">
      <c r="A56" s="2" t="s">
        <v>44</v>
      </c>
      <c r="B56" s="6">
        <v>-17235.066680210293</v>
      </c>
      <c r="C56" s="6">
        <v>-334008.52032748889</v>
      </c>
      <c r="D56" s="8">
        <v>-26018.771594881866</v>
      </c>
    </row>
    <row r="57" spans="1:4" ht="17.100000000000001" customHeight="1" x14ac:dyDescent="0.2">
      <c r="A57" s="2" t="s">
        <v>63</v>
      </c>
      <c r="B57" s="6">
        <v>-185.53992407101049</v>
      </c>
      <c r="C57" s="6">
        <v>72.31115666832585</v>
      </c>
      <c r="D57" s="8">
        <v>1253.1442163871454</v>
      </c>
    </row>
    <row r="58" spans="1:4" ht="17.100000000000001" customHeight="1" x14ac:dyDescent="0.2">
      <c r="A58" s="2" t="s">
        <v>45</v>
      </c>
      <c r="B58" s="6">
        <v>-36155.976003639531</v>
      </c>
      <c r="C58" s="6">
        <v>141951.63235739668</v>
      </c>
      <c r="D58" s="8">
        <v>48303.779979132509</v>
      </c>
    </row>
    <row r="59" spans="1:4" ht="18" customHeight="1" x14ac:dyDescent="0.2">
      <c r="A59" s="4" t="s">
        <v>46</v>
      </c>
      <c r="B59" s="24">
        <f>B60+B62+B66</f>
        <v>34690.42942641853</v>
      </c>
      <c r="C59" s="24">
        <f>C60+C62+C66</f>
        <v>417960.17702818039</v>
      </c>
      <c r="D59" s="25">
        <f>D60+D62+D66</f>
        <v>9131.7925215279174</v>
      </c>
    </row>
    <row r="60" spans="1:4" ht="18.95" customHeight="1" x14ac:dyDescent="0.2">
      <c r="A60" s="5" t="s">
        <v>47</v>
      </c>
      <c r="B60" s="6">
        <f t="shared" ref="B60:D60" si="7">SUM(B61)</f>
        <v>454.7885888159467</v>
      </c>
      <c r="C60" s="6">
        <f t="shared" si="7"/>
        <v>480.68074372768285</v>
      </c>
      <c r="D60" s="8">
        <f t="shared" si="7"/>
        <v>783.49692029204334</v>
      </c>
    </row>
    <row r="61" spans="1:4" ht="17.100000000000001" customHeight="1" x14ac:dyDescent="0.2">
      <c r="A61" s="2" t="s">
        <v>48</v>
      </c>
      <c r="B61" s="6">
        <v>454.7885888159467</v>
      </c>
      <c r="C61" s="6">
        <v>480.68074372768285</v>
      </c>
      <c r="D61" s="8">
        <v>783.49692029204334</v>
      </c>
    </row>
    <row r="62" spans="1:4" ht="18.95" customHeight="1" x14ac:dyDescent="0.2">
      <c r="A62" s="5" t="s">
        <v>49</v>
      </c>
      <c r="B62" s="6">
        <f t="shared" ref="B62:C62" si="8">SUM(B63:B65)</f>
        <v>14961.734380577074</v>
      </c>
      <c r="C62" s="6">
        <f t="shared" si="8"/>
        <v>15692.385964419545</v>
      </c>
      <c r="D62" s="8">
        <f t="shared" ref="D62" si="9">SUM(D63:D65)</f>
        <v>49102.43333475462</v>
      </c>
    </row>
    <row r="63" spans="1:4" ht="17.100000000000001" customHeight="1" x14ac:dyDescent="0.2">
      <c r="A63" s="2" t="s">
        <v>50</v>
      </c>
      <c r="B63" s="6">
        <v>-1702.9884271717283</v>
      </c>
      <c r="C63" s="6">
        <v>-2534.2592241296088</v>
      </c>
      <c r="D63" s="8">
        <v>-4286.8502730167838</v>
      </c>
    </row>
    <row r="64" spans="1:4" ht="17.100000000000001" customHeight="1" x14ac:dyDescent="0.2">
      <c r="A64" s="7" t="s">
        <v>51</v>
      </c>
      <c r="B64" s="6">
        <v>16022.748442043097</v>
      </c>
      <c r="C64" s="6">
        <v>17533.330481780729</v>
      </c>
      <c r="D64" s="8">
        <v>52628.732452161239</v>
      </c>
    </row>
    <row r="65" spans="1:4" ht="17.100000000000001" customHeight="1" x14ac:dyDescent="0.2">
      <c r="A65" s="2" t="s">
        <v>56</v>
      </c>
      <c r="B65" s="6">
        <v>641.97436570570665</v>
      </c>
      <c r="C65" s="6">
        <v>693.31470676842423</v>
      </c>
      <c r="D65" s="8">
        <v>760.55115561016055</v>
      </c>
    </row>
    <row r="66" spans="1:4" ht="18" customHeight="1" x14ac:dyDescent="0.2">
      <c r="A66" s="5" t="s">
        <v>52</v>
      </c>
      <c r="B66" s="6">
        <f t="shared" ref="B66:D66" si="10">SUM(B67:B71)</f>
        <v>19273.906457025507</v>
      </c>
      <c r="C66" s="6">
        <f t="shared" si="10"/>
        <v>401787.11032003316</v>
      </c>
      <c r="D66" s="8">
        <f t="shared" si="10"/>
        <v>-40754.137733518743</v>
      </c>
    </row>
    <row r="67" spans="1:4" ht="17.100000000000001" customHeight="1" x14ac:dyDescent="0.2">
      <c r="A67" s="2" t="s">
        <v>58</v>
      </c>
      <c r="B67" s="6">
        <v>-9774.9353432968364</v>
      </c>
      <c r="C67" s="6">
        <v>-1299.5452078849039</v>
      </c>
      <c r="D67" s="8">
        <v>16689.915609851199</v>
      </c>
    </row>
    <row r="68" spans="1:4" ht="17.100000000000001" customHeight="1" x14ac:dyDescent="0.2">
      <c r="A68" s="2" t="s">
        <v>59</v>
      </c>
      <c r="B68" s="6">
        <v>52241.108490065977</v>
      </c>
      <c r="C68" s="6">
        <v>73475.210990937732</v>
      </c>
      <c r="D68" s="8">
        <v>45439.924088817046</v>
      </c>
    </row>
    <row r="69" spans="1:4" ht="17.100000000000001" customHeight="1" x14ac:dyDescent="0.2">
      <c r="A69" s="2" t="s">
        <v>53</v>
      </c>
      <c r="B69" s="6">
        <v>-108960.52570033071</v>
      </c>
      <c r="C69" s="6">
        <v>-24993.827238267131</v>
      </c>
      <c r="D69" s="8">
        <v>-53298.354804007045</v>
      </c>
    </row>
    <row r="70" spans="1:4" ht="17.100000000000001" customHeight="1" x14ac:dyDescent="0.2">
      <c r="A70" s="2" t="s">
        <v>54</v>
      </c>
      <c r="B70" s="6">
        <v>118490.20021407255</v>
      </c>
      <c r="C70" s="6">
        <v>12458.593006174589</v>
      </c>
      <c r="D70" s="8">
        <v>-24520.888195169406</v>
      </c>
    </row>
    <row r="71" spans="1:4" ht="17.100000000000001" customHeight="1" x14ac:dyDescent="0.2">
      <c r="A71" s="2" t="s">
        <v>55</v>
      </c>
      <c r="B71" s="6">
        <v>-32721.941203485483</v>
      </c>
      <c r="C71" s="6">
        <v>342146.67876907287</v>
      </c>
      <c r="D71" s="8">
        <v>-25064.734433010541</v>
      </c>
    </row>
    <row r="72" spans="1:4" ht="26.1" customHeight="1" x14ac:dyDescent="0.2">
      <c r="A72" s="12" t="s">
        <v>65</v>
      </c>
      <c r="B72" s="6">
        <v>14321.999501629307</v>
      </c>
      <c r="C72" s="6">
        <v>15015.854412172141</v>
      </c>
      <c r="D72" s="8">
        <v>40926.367849838818</v>
      </c>
    </row>
    <row r="73" spans="1:4" ht="6" customHeight="1" x14ac:dyDescent="0.2">
      <c r="A73" s="13"/>
      <c r="B73" s="10"/>
      <c r="C73" s="10"/>
      <c r="D73" s="11"/>
    </row>
    <row r="74" spans="1:4" ht="6" customHeight="1" x14ac:dyDescent="0.2">
      <c r="B74" s="9"/>
      <c r="C74" s="14"/>
      <c r="D74" s="14"/>
    </row>
    <row r="75" spans="1:4" x14ac:dyDescent="0.2">
      <c r="A75" s="14" t="s">
        <v>71</v>
      </c>
    </row>
    <row r="76" spans="1:4" x14ac:dyDescent="0.2">
      <c r="A76" s="1" t="s">
        <v>74</v>
      </c>
    </row>
    <row r="77" spans="1:4" x14ac:dyDescent="0.2">
      <c r="A77" s="1" t="s">
        <v>75</v>
      </c>
    </row>
    <row r="78" spans="1:4" x14ac:dyDescent="0.2">
      <c r="A78" s="1" t="s">
        <v>3</v>
      </c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orientation="portrait" r:id="rId1"/>
  <headerFooter alignWithMargins="0"/>
  <ignoredErrors>
    <ignoredError sqref="B66:D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2025-11-26T22:47:58Z</cp:lastPrinted>
  <dcterms:created xsi:type="dcterms:W3CDTF">2018-11-26T14:54:11Z</dcterms:created>
  <dcterms:modified xsi:type="dcterms:W3CDTF">2025-11-26T23:40:37Z</dcterms:modified>
</cp:coreProperties>
</file>